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workbookProtection workbookAlgorithmName="SHA-512" workbookHashValue="B+rgQAsqkp0vQF/YJ9yCw2S5nsBl+Fja+AC886emTfUHFjKnN/V7mksrYvVP0XFa6eKlxW7eQ3efHcR505Amlg==" workbookSaltValue="5JcjD+Z3xKhdpR2Vi43h6g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<sst xmlns="http://schemas.openxmlformats.org/spreadsheetml/2006/main" count="225" uniqueCount="110">
  <si>
    <t>経営比較分析表（令和元年度決算）</t>
    <rPh sb="8" eb="10">
      <t>レイワ</t>
    </rPh>
    <rPh sb="10" eb="12">
      <t>ガンネン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</si>
  <si>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</si>
  <si>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</si>
  <si>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</si>
  <si>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</si>
  <si>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</si>
  <si>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</si>
  <si>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</si>
  <si>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</si>
  <si>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</si>
  <si>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</si>
  <si>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</si>
  <si>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</si>
  <si>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</si>
  <si>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</si>
  <si>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</si>
  <si>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</si>
  <si>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</si>
  <si>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</si>
  <si>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</si>
  <si>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</si>
  <si>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</si>
  <si>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</si>
  <si>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</si>
  <si>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</si>
  <si>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</si>
  <si>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</si>
  <si>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</si>
  <si>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</si>
  <si>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</si>
  <si>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</si>
  <si>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</si>
  <si>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</si>
  <si>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</si>
  <si>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</si>
  <si>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</si>
  <si>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</si>
  <si>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</si>
  <si>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</si>
  <si>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</si>
  <si>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</si>
  <si>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</si>
  <si>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</si>
  <si>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</si>
  <si>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</si>
  <si>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</si>
  <si>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</si>
  <si>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</si>
  <si>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</si>
  <si>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</si>
  <si>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</si>
  <si>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</si>
  <si>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</si>
  <si>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</si>
  <si>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</si>
  <si>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</si>
  <si>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</si>
  <si>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</si>
  <si>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</si>
  <si>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</si>
  <si>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</si>
  <si>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</si>
  <si>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</si>
  <si>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</si>
  <si>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</si>
  <si>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</si>
  <si>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</si>
  <si>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</si>
  <si>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</si>
  <si>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</si>
  <si>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</si>
  <si>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</si>
  <si>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</si>
  <si>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</si>
  <si>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</si>
  <si>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</si>
  <si>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</si>
  <si>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</si>
  <si>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</si>
  <si>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</si>
  <si>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</si>
  <si>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</si>
  <si>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</si>
  <si>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</si>
  <si>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</si>
  <si>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</si>
  <si>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</si>
  <si>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</si>
  <si>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</si>
  <si>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</si>
  <si>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</si>
  <si>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</si>
  <si>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</si>
  <si>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青森県　むつ市</t>
  </si>
  <si>
    <t>法適用</t>
  </si>
  <si>
    <t>水道事業</t>
  </si>
  <si>
    <t>末端給水事業</t>
  </si>
  <si>
    <t>A4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</si>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</sst>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0.7</c:v>
                </c:pt>
                <c:pt idx="1">
                  <c:v>0.56000000000000005</c:v>
                </c:pt>
                <c:pt idx="2">
                  <c:v>0.95</c:v>
                </c:pt>
                <c:pt idx="3">
                  <c:v>0.9</c:v>
                </c:pt>
                <c:pt idx="4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4-4412-9391-707C4ABF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0.71</c:v>
                </c:pt>
                <c:pt idx="1">
                  <c:v>0.71</c:v>
                </c:pt>
                <c:pt idx="2">
                  <c:v>0.75</c:v>
                </c:pt>
                <c:pt idx="3">
                  <c:v>0.63</c:v>
                </c:pt>
                <c:pt idx="4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54-4412-9391-707C4ABF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56.24</c:v>
                </c:pt>
                <c:pt idx="1">
                  <c:v>76.41</c:v>
                </c:pt>
                <c:pt idx="2">
                  <c:v>76.36</c:v>
                </c:pt>
                <c:pt idx="3">
                  <c:v>75.22</c:v>
                </c:pt>
                <c:pt idx="4">
                  <c:v>75.33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1-4960-9522-3AB9BC792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59.34</c:v>
                </c:pt>
                <c:pt idx="1">
                  <c:v>59.11</c:v>
                </c:pt>
                <c:pt idx="2">
                  <c:v>59.74</c:v>
                </c:pt>
                <c:pt idx="3">
                  <c:v>59.46</c:v>
                </c:pt>
                <c:pt idx="4">
                  <c:v>59.51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61-4960-9522-3AB9BC792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79.94</c:v>
                </c:pt>
                <c:pt idx="1">
                  <c:v>79.459999999999994</c:v>
                </c:pt>
                <c:pt idx="2">
                  <c:v>79.23</c:v>
                </c:pt>
                <c:pt idx="3">
                  <c:v>78.849999999999994</c:v>
                </c:pt>
                <c:pt idx="4">
                  <c:v>78.16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5-4720-8E8F-B0A32E836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87.74</c:v>
                </c:pt>
                <c:pt idx="1">
                  <c:v>87.91</c:v>
                </c:pt>
                <c:pt idx="2">
                  <c:v>87.28</c:v>
                </c:pt>
                <c:pt idx="3">
                  <c:v>87.41</c:v>
                </c:pt>
                <c:pt idx="4">
                  <c:v>87.08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25-4720-8E8F-B0A32E836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107.87</c:v>
                </c:pt>
                <c:pt idx="1">
                  <c:v>107.99</c:v>
                </c:pt>
                <c:pt idx="2">
                  <c:v>107.88</c:v>
                </c:pt>
                <c:pt idx="3">
                  <c:v>107.04</c:v>
                </c:pt>
                <c:pt idx="4">
                  <c:v>108.39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C-431E-B0BA-7324E24DA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112.69</c:v>
                </c:pt>
                <c:pt idx="1">
                  <c:v>113.16</c:v>
                </c:pt>
                <c:pt idx="2">
                  <c:v>112.15</c:v>
                </c:pt>
                <c:pt idx="3">
                  <c:v>111.44</c:v>
                </c:pt>
                <c:pt idx="4">
                  <c:v>111.17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3C-431E-B0BA-7324E24DA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48.63</c:v>
                </c:pt>
                <c:pt idx="1">
                  <c:v>42.75</c:v>
                </c:pt>
                <c:pt idx="2">
                  <c:v>43.86</c:v>
                </c:pt>
                <c:pt idx="3">
                  <c:v>45.16</c:v>
                </c:pt>
                <c:pt idx="4">
                  <c:v>46.7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4-41FD-BEC8-D8813AA62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46.27</c:v>
                </c:pt>
                <c:pt idx="1">
                  <c:v>46.88</c:v>
                </c:pt>
                <c:pt idx="2">
                  <c:v>46.94</c:v>
                </c:pt>
                <c:pt idx="3">
                  <c:v>47.62</c:v>
                </c:pt>
                <c:pt idx="4">
                  <c:v>48.55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A4-41FD-BEC8-D8813AA62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9.59</c:v>
                </c:pt>
                <c:pt idx="1">
                  <c:v>9.15</c:v>
                </c:pt>
                <c:pt idx="2">
                  <c:v>2.98</c:v>
                </c:pt>
                <c:pt idx="3">
                  <c:v>10.43</c:v>
                </c:pt>
                <c:pt idx="4">
                  <c:v>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9-4C57-9A1C-08E4CC41A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10.93</c:v>
                </c:pt>
                <c:pt idx="1">
                  <c:v>13.39</c:v>
                </c:pt>
                <c:pt idx="2">
                  <c:v>14.48</c:v>
                </c:pt>
                <c:pt idx="3">
                  <c:v>16.27</c:v>
                </c:pt>
                <c:pt idx="4">
                  <c:v>17.11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A9-4C57-9A1C-08E4CC41A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7-4B1D-A2DC-585600CB8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0.54</c:v>
                </c:pt>
                <c:pt idx="1">
                  <c:v>0.68</c:v>
                </c:pt>
                <c:pt idx="2">
                  <c:v>1</c:v>
                </c:pt>
                <c:pt idx="3">
                  <c:v>1.03</c:v>
                </c:pt>
                <c:pt idx="4">
                  <c:v>0.78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57-4B1D-A2DC-585600CB8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178.8</c:v>
                </c:pt>
                <c:pt idx="1">
                  <c:v>185.29</c:v>
                </c:pt>
                <c:pt idx="2">
                  <c:v>164.79</c:v>
                </c:pt>
                <c:pt idx="3">
                  <c:v>168.77</c:v>
                </c:pt>
                <c:pt idx="4">
                  <c:v>159.81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40-45AB-818D-D2C177447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346.59</c:v>
                </c:pt>
                <c:pt idx="1">
                  <c:v>357.82</c:v>
                </c:pt>
                <c:pt idx="2">
                  <c:v>355.5</c:v>
                </c:pt>
                <c:pt idx="3">
                  <c:v>349.83</c:v>
                </c:pt>
                <c:pt idx="4">
                  <c:v>360.86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40-45AB-818D-D2C177447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909.76</c:v>
                </c:pt>
                <c:pt idx="1">
                  <c:v>952.61</c:v>
                </c:pt>
                <c:pt idx="2">
                  <c:v>954.15</c:v>
                </c:pt>
                <c:pt idx="3">
                  <c:v>952.11</c:v>
                </c:pt>
                <c:pt idx="4">
                  <c:v>939.16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D-4479-80A5-B6C55EA53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312.02999999999997</c:v>
                </c:pt>
                <c:pt idx="1">
                  <c:v>307.45999999999998</c:v>
                </c:pt>
                <c:pt idx="2">
                  <c:v>312.58</c:v>
                </c:pt>
                <c:pt idx="3">
                  <c:v>314.87</c:v>
                </c:pt>
                <c:pt idx="4">
                  <c:v>309.27999999999997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1D-4479-80A5-B6C55EA53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103.06</c:v>
                </c:pt>
                <c:pt idx="1">
                  <c:v>103.92</c:v>
                </c:pt>
                <c:pt idx="2">
                  <c:v>104</c:v>
                </c:pt>
                <c:pt idx="3">
                  <c:v>103.67</c:v>
                </c:pt>
                <c:pt idx="4">
                  <c:v>105.75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C-4981-A040-70117B2A7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105.71</c:v>
                </c:pt>
                <c:pt idx="1">
                  <c:v>106.01</c:v>
                </c:pt>
                <c:pt idx="2">
                  <c:v>104.57</c:v>
                </c:pt>
                <c:pt idx="3">
                  <c:v>103.54</c:v>
                </c:pt>
                <c:pt idx="4">
                  <c:v>103.32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DC-4981-A040-70117B2A7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236.43</c:v>
                </c:pt>
                <c:pt idx="1">
                  <c:v>237.98</c:v>
                </c:pt>
                <c:pt idx="2">
                  <c:v>236.38</c:v>
                </c:pt>
                <c:pt idx="3">
                  <c:v>239.3</c:v>
                </c:pt>
                <c:pt idx="4">
                  <c:v>236.07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D-4E87-829D-4BF340B31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162.15</c:v>
                </c:pt>
                <c:pt idx="1">
                  <c:v>162.24</c:v>
                </c:pt>
                <c:pt idx="2">
                  <c:v>165.47</c:v>
                </c:pt>
                <c:pt idx="3">
                  <c:v>167.46</c:v>
                </c:pt>
                <c:pt idx="4">
                  <c:v>168.56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3D-4E87-829D-4BF340B31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【112.01】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【264.97】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【266.61】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【168.38】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Normal="100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</row>
    <row r="3" spans="1:78" ht="9.75" customHeight="1" x14ac:dyDescent="0.15">
      <c r="A3" s="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78" ht="9.75" customHeight="1" x14ac:dyDescent="0.15">
      <c r="A4" s="2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5" t="str">
        <f>データ!H6</f>
        <v>青森県　むつ市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6"/>
      <c r="AE6" s="86"/>
      <c r="AF6" s="86"/>
      <c r="AG6" s="86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6" t="s">
        <v>1</v>
      </c>
      <c r="C7" s="77"/>
      <c r="D7" s="77"/>
      <c r="E7" s="77"/>
      <c r="F7" s="77"/>
      <c r="G7" s="77"/>
      <c r="H7" s="77"/>
      <c r="I7" s="76" t="s">
        <v>2</v>
      </c>
      <c r="J7" s="77"/>
      <c r="K7" s="77"/>
      <c r="L7" s="77"/>
      <c r="M7" s="77"/>
      <c r="N7" s="77"/>
      <c r="O7" s="78"/>
      <c r="P7" s="79" t="s">
        <v>3</v>
      </c>
      <c r="Q7" s="79"/>
      <c r="R7" s="79"/>
      <c r="S7" s="79"/>
      <c r="T7" s="79"/>
      <c r="U7" s="79"/>
      <c r="V7" s="79"/>
      <c r="W7" s="79" t="s">
        <v>4</v>
      </c>
      <c r="X7" s="79"/>
      <c r="Y7" s="79"/>
      <c r="Z7" s="79"/>
      <c r="AA7" s="79"/>
      <c r="AB7" s="79"/>
      <c r="AC7" s="79"/>
      <c r="AD7" s="79" t="s">
        <v>5</v>
      </c>
      <c r="AE7" s="79"/>
      <c r="AF7" s="79"/>
      <c r="AG7" s="79"/>
      <c r="AH7" s="79"/>
      <c r="AI7" s="79"/>
      <c r="AJ7" s="79"/>
      <c r="AK7" s="4"/>
      <c r="AL7" s="79" t="s">
        <v>6</v>
      </c>
      <c r="AM7" s="79"/>
      <c r="AN7" s="79"/>
      <c r="AO7" s="79"/>
      <c r="AP7" s="79"/>
      <c r="AQ7" s="79"/>
      <c r="AR7" s="79"/>
      <c r="AS7" s="79"/>
      <c r="AT7" s="76" t="s">
        <v>7</v>
      </c>
      <c r="AU7" s="77"/>
      <c r="AV7" s="77"/>
      <c r="AW7" s="77"/>
      <c r="AX7" s="77"/>
      <c r="AY7" s="77"/>
      <c r="AZ7" s="77"/>
      <c r="BA7" s="77"/>
      <c r="BB7" s="79" t="s">
        <v>8</v>
      </c>
      <c r="BC7" s="79"/>
      <c r="BD7" s="79"/>
      <c r="BE7" s="79"/>
      <c r="BF7" s="79"/>
      <c r="BG7" s="79"/>
      <c r="BH7" s="79"/>
      <c r="BI7" s="79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80" t="str">
        <f>データ!$I$6</f>
        <v>法適用</v>
      </c>
      <c r="C8" s="81"/>
      <c r="D8" s="81"/>
      <c r="E8" s="81"/>
      <c r="F8" s="81"/>
      <c r="G8" s="81"/>
      <c r="H8" s="81"/>
      <c r="I8" s="80" t="str">
        <f>データ!$J$6</f>
        <v>水道事業</v>
      </c>
      <c r="J8" s="81"/>
      <c r="K8" s="81"/>
      <c r="L8" s="81"/>
      <c r="M8" s="81"/>
      <c r="N8" s="81"/>
      <c r="O8" s="82"/>
      <c r="P8" s="83" t="str">
        <f>データ!$K$6</f>
        <v>末端給水事業</v>
      </c>
      <c r="Q8" s="83"/>
      <c r="R8" s="83"/>
      <c r="S8" s="83"/>
      <c r="T8" s="83"/>
      <c r="U8" s="83"/>
      <c r="V8" s="83"/>
      <c r="W8" s="83" t="str">
        <f>データ!$L$6</f>
        <v>A4</v>
      </c>
      <c r="X8" s="83"/>
      <c r="Y8" s="83"/>
      <c r="Z8" s="83"/>
      <c r="AA8" s="83"/>
      <c r="AB8" s="83"/>
      <c r="AC8" s="83"/>
      <c r="AD8" s="83" t="str">
        <f>データ!$M$6</f>
        <v>自治体職員</v>
      </c>
      <c r="AE8" s="83"/>
      <c r="AF8" s="83"/>
      <c r="AG8" s="83"/>
      <c r="AH8" s="83"/>
      <c r="AI8" s="83"/>
      <c r="AJ8" s="83"/>
      <c r="AK8" s="4"/>
      <c r="AL8" s="71">
        <f>データ!$R$6</f>
        <v>56790</v>
      </c>
      <c r="AM8" s="71"/>
      <c r="AN8" s="71"/>
      <c r="AO8" s="71"/>
      <c r="AP8" s="71"/>
      <c r="AQ8" s="71"/>
      <c r="AR8" s="71"/>
      <c r="AS8" s="71"/>
      <c r="AT8" s="67">
        <f>データ!$S$6</f>
        <v>864.12</v>
      </c>
      <c r="AU8" s="68"/>
      <c r="AV8" s="68"/>
      <c r="AW8" s="68"/>
      <c r="AX8" s="68"/>
      <c r="AY8" s="68"/>
      <c r="AZ8" s="68"/>
      <c r="BA8" s="68"/>
      <c r="BB8" s="70">
        <f>データ!$T$6</f>
        <v>65.72</v>
      </c>
      <c r="BC8" s="70"/>
      <c r="BD8" s="70"/>
      <c r="BE8" s="70"/>
      <c r="BF8" s="70"/>
      <c r="BG8" s="70"/>
      <c r="BH8" s="70"/>
      <c r="BI8" s="70"/>
      <c r="BJ8" s="3"/>
      <c r="BK8" s="3"/>
      <c r="BL8" s="74" t="s">
        <v>10</v>
      </c>
      <c r="BM8" s="75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6" t="s">
        <v>12</v>
      </c>
      <c r="C9" s="77"/>
      <c r="D9" s="77"/>
      <c r="E9" s="77"/>
      <c r="F9" s="77"/>
      <c r="G9" s="77"/>
      <c r="H9" s="77"/>
      <c r="I9" s="76" t="s">
        <v>13</v>
      </c>
      <c r="J9" s="77"/>
      <c r="K9" s="77"/>
      <c r="L9" s="77"/>
      <c r="M9" s="77"/>
      <c r="N9" s="77"/>
      <c r="O9" s="78"/>
      <c r="P9" s="79" t="s">
        <v>14</v>
      </c>
      <c r="Q9" s="79"/>
      <c r="R9" s="79"/>
      <c r="S9" s="79"/>
      <c r="T9" s="79"/>
      <c r="U9" s="79"/>
      <c r="V9" s="79"/>
      <c r="W9" s="79" t="s">
        <v>15</v>
      </c>
      <c r="X9" s="79"/>
      <c r="Y9" s="79"/>
      <c r="Z9" s="79"/>
      <c r="AA9" s="79"/>
      <c r="AB9" s="79"/>
      <c r="AC9" s="79"/>
      <c r="AD9" s="2"/>
      <c r="AE9" s="2"/>
      <c r="AF9" s="2"/>
      <c r="AG9" s="2"/>
      <c r="AH9" s="4"/>
      <c r="AI9" s="4"/>
      <c r="AJ9" s="4"/>
      <c r="AK9" s="4"/>
      <c r="AL9" s="79" t="s">
        <v>16</v>
      </c>
      <c r="AM9" s="79"/>
      <c r="AN9" s="79"/>
      <c r="AO9" s="79"/>
      <c r="AP9" s="79"/>
      <c r="AQ9" s="79"/>
      <c r="AR9" s="79"/>
      <c r="AS9" s="79"/>
      <c r="AT9" s="76" t="s">
        <v>17</v>
      </c>
      <c r="AU9" s="77"/>
      <c r="AV9" s="77"/>
      <c r="AW9" s="77"/>
      <c r="AX9" s="77"/>
      <c r="AY9" s="77"/>
      <c r="AZ9" s="77"/>
      <c r="BA9" s="77"/>
      <c r="BB9" s="79" t="s">
        <v>18</v>
      </c>
      <c r="BC9" s="79"/>
      <c r="BD9" s="79"/>
      <c r="BE9" s="79"/>
      <c r="BF9" s="79"/>
      <c r="BG9" s="79"/>
      <c r="BH9" s="79"/>
      <c r="BI9" s="79"/>
      <c r="BJ9" s="3"/>
      <c r="BK9" s="3"/>
      <c r="BL9" s="65" t="s">
        <v>19</v>
      </c>
      <c r="BM9" s="66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7" t="str">
        <f>データ!$N$6</f>
        <v>-</v>
      </c>
      <c r="C10" s="68"/>
      <c r="D10" s="68"/>
      <c r="E10" s="68"/>
      <c r="F10" s="68"/>
      <c r="G10" s="68"/>
      <c r="H10" s="68"/>
      <c r="I10" s="67">
        <f>データ!$O$6</f>
        <v>35.94</v>
      </c>
      <c r="J10" s="68"/>
      <c r="K10" s="68"/>
      <c r="L10" s="68"/>
      <c r="M10" s="68"/>
      <c r="N10" s="68"/>
      <c r="O10" s="69"/>
      <c r="P10" s="70">
        <f>データ!$P$6</f>
        <v>92.82</v>
      </c>
      <c r="Q10" s="70"/>
      <c r="R10" s="70"/>
      <c r="S10" s="70"/>
      <c r="T10" s="70"/>
      <c r="U10" s="70"/>
      <c r="V10" s="70"/>
      <c r="W10" s="71">
        <f>データ!$Q$6</f>
        <v>4675</v>
      </c>
      <c r="X10" s="71"/>
      <c r="Y10" s="71"/>
      <c r="Z10" s="71"/>
      <c r="AA10" s="71"/>
      <c r="AB10" s="71"/>
      <c r="AC10" s="71"/>
      <c r="AD10" s="2"/>
      <c r="AE10" s="2"/>
      <c r="AF10" s="2"/>
      <c r="AG10" s="2"/>
      <c r="AH10" s="4"/>
      <c r="AI10" s="4"/>
      <c r="AJ10" s="4"/>
      <c r="AK10" s="4"/>
      <c r="AL10" s="71">
        <f>データ!$U$6</f>
        <v>52203</v>
      </c>
      <c r="AM10" s="71"/>
      <c r="AN10" s="71"/>
      <c r="AO10" s="71"/>
      <c r="AP10" s="71"/>
      <c r="AQ10" s="71"/>
      <c r="AR10" s="71"/>
      <c r="AS10" s="71"/>
      <c r="AT10" s="67">
        <f>データ!$V$6</f>
        <v>72.23</v>
      </c>
      <c r="AU10" s="68"/>
      <c r="AV10" s="68"/>
      <c r="AW10" s="68"/>
      <c r="AX10" s="68"/>
      <c r="AY10" s="68"/>
      <c r="AZ10" s="68"/>
      <c r="BA10" s="68"/>
      <c r="BB10" s="70">
        <f>データ!$W$6</f>
        <v>722.73</v>
      </c>
      <c r="BC10" s="70"/>
      <c r="BD10" s="70"/>
      <c r="BE10" s="70"/>
      <c r="BF10" s="70"/>
      <c r="BG10" s="70"/>
      <c r="BH10" s="70"/>
      <c r="BI10" s="70"/>
      <c r="BJ10" s="2"/>
      <c r="BK10" s="2"/>
      <c r="BL10" s="72" t="s">
        <v>21</v>
      </c>
      <c r="BM10" s="73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23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25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51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3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51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3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51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3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51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3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51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3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51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3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51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3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51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3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51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3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51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3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51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3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51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3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51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3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51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3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51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3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51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3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51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3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51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3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1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3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1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3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51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3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51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3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51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3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51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3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51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3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51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3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51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3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51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3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45" t="s">
        <v>26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51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3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51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3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51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3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51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3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51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3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51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3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51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3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51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3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51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3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1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3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1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3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1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3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1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3"/>
    </row>
    <row r="60" spans="1:78" ht="13.5" customHeight="1" x14ac:dyDescent="0.15">
      <c r="A60" s="2"/>
      <c r="B60" s="62" t="s">
        <v>27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51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3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51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3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51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3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45" t="s">
        <v>28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51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3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51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3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51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3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51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3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51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3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51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3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51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3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51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3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51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3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51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3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51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3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51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3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51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3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51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3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51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3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51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3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4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6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【112.01】</v>
      </c>
      <c r="F85" s="27" t="str">
        <f>データ!AS6</f>
        <v>【1.08】</v>
      </c>
      <c r="G85" s="27" t="str">
        <f>データ!BD6</f>
        <v>【264.97】</v>
      </c>
      <c r="H85" s="27" t="str">
        <f>データ!BO6</f>
        <v>【266.61】</v>
      </c>
      <c r="I85" s="27" t="str">
        <f>データ!BZ6</f>
        <v>【103.24】</v>
      </c>
      <c r="J85" s="27" t="str">
        <f>データ!CK6</f>
        <v>【168.38】</v>
      </c>
      <c r="K85" s="27" t="str">
        <f>データ!CV6</f>
        <v>【60.00】</v>
      </c>
      <c r="L85" s="27" t="str">
        <f>データ!DG6</f>
        <v>【89.80】</v>
      </c>
      <c r="M85" s="27" t="str">
        <f>データ!DR6</f>
        <v>【49.59】</v>
      </c>
      <c r="N85" s="27" t="str">
        <f>データ!EC6</f>
        <v>【19.44】</v>
      </c>
      <c r="O85" s="27" t="str">
        <f>データ!EN6</f>
        <v>【0.68】</v>
      </c>
    </row>
  </sheetData>
  <sheetProtection algorithmName="SHA-512" hashValue="26yazUFxpJ74iLejMPAc408QFIEC4FmJJkemibO2ePtVI+AjKd9/CjAOnEQYBItxWK70NadwbBA97NUirdEN1w==" saltValue="J72sYGu7VLHBxSAzL10tuA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52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53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54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55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56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57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58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59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60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61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62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63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64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65</v>
      </c>
      <c r="B5" s="32"/>
      <c r="C5" s="32"/>
      <c r="D5" s="32"/>
      <c r="E5" s="32"/>
      <c r="F5" s="32"/>
      <c r="G5" s="32"/>
      <c r="H5" s="33" t="s">
        <v>66</v>
      </c>
      <c r="I5" s="33" t="s">
        <v>67</v>
      </c>
      <c r="J5" s="33" t="s">
        <v>68</v>
      </c>
      <c r="K5" s="33" t="s">
        <v>69</v>
      </c>
      <c r="L5" s="33" t="s">
        <v>70</v>
      </c>
      <c r="M5" s="33" t="s">
        <v>5</v>
      </c>
      <c r="N5" s="33" t="s">
        <v>71</v>
      </c>
      <c r="O5" s="33" t="s">
        <v>72</v>
      </c>
      <c r="P5" s="33" t="s">
        <v>73</v>
      </c>
      <c r="Q5" s="33" t="s">
        <v>74</v>
      </c>
      <c r="R5" s="33" t="s">
        <v>75</v>
      </c>
      <c r="S5" s="33" t="s">
        <v>76</v>
      </c>
      <c r="T5" s="33" t="s">
        <v>77</v>
      </c>
      <c r="U5" s="33" t="s">
        <v>78</v>
      </c>
      <c r="V5" s="33" t="s">
        <v>79</v>
      </c>
      <c r="W5" s="33" t="s">
        <v>80</v>
      </c>
      <c r="X5" s="33" t="s">
        <v>81</v>
      </c>
      <c r="Y5" s="33" t="s">
        <v>82</v>
      </c>
      <c r="Z5" s="33" t="s">
        <v>83</v>
      </c>
      <c r="AA5" s="33" t="s">
        <v>84</v>
      </c>
      <c r="AB5" s="33" t="s">
        <v>85</v>
      </c>
      <c r="AC5" s="33" t="s">
        <v>86</v>
      </c>
      <c r="AD5" s="33" t="s">
        <v>87</v>
      </c>
      <c r="AE5" s="33" t="s">
        <v>88</v>
      </c>
      <c r="AF5" s="33" t="s">
        <v>89</v>
      </c>
      <c r="AG5" s="33" t="s">
        <v>90</v>
      </c>
      <c r="AH5" s="33" t="s">
        <v>29</v>
      </c>
      <c r="AI5" s="33" t="s">
        <v>81</v>
      </c>
      <c r="AJ5" s="33" t="s">
        <v>82</v>
      </c>
      <c r="AK5" s="33" t="s">
        <v>83</v>
      </c>
      <c r="AL5" s="33" t="s">
        <v>84</v>
      </c>
      <c r="AM5" s="33" t="s">
        <v>85</v>
      </c>
      <c r="AN5" s="33" t="s">
        <v>86</v>
      </c>
      <c r="AO5" s="33" t="s">
        <v>87</v>
      </c>
      <c r="AP5" s="33" t="s">
        <v>88</v>
      </c>
      <c r="AQ5" s="33" t="s">
        <v>89</v>
      </c>
      <c r="AR5" s="33" t="s">
        <v>90</v>
      </c>
      <c r="AS5" s="33" t="s">
        <v>91</v>
      </c>
      <c r="AT5" s="33" t="s">
        <v>81</v>
      </c>
      <c r="AU5" s="33" t="s">
        <v>82</v>
      </c>
      <c r="AV5" s="33" t="s">
        <v>83</v>
      </c>
      <c r="AW5" s="33" t="s">
        <v>84</v>
      </c>
      <c r="AX5" s="33" t="s">
        <v>85</v>
      </c>
      <c r="AY5" s="33" t="s">
        <v>86</v>
      </c>
      <c r="AZ5" s="33" t="s">
        <v>87</v>
      </c>
      <c r="BA5" s="33" t="s">
        <v>88</v>
      </c>
      <c r="BB5" s="33" t="s">
        <v>89</v>
      </c>
      <c r="BC5" s="33" t="s">
        <v>90</v>
      </c>
      <c r="BD5" s="33" t="s">
        <v>91</v>
      </c>
      <c r="BE5" s="33" t="s">
        <v>81</v>
      </c>
      <c r="BF5" s="33" t="s">
        <v>82</v>
      </c>
      <c r="BG5" s="33" t="s">
        <v>83</v>
      </c>
      <c r="BH5" s="33" t="s">
        <v>84</v>
      </c>
      <c r="BI5" s="33" t="s">
        <v>85</v>
      </c>
      <c r="BJ5" s="33" t="s">
        <v>86</v>
      </c>
      <c r="BK5" s="33" t="s">
        <v>87</v>
      </c>
      <c r="BL5" s="33" t="s">
        <v>88</v>
      </c>
      <c r="BM5" s="33" t="s">
        <v>89</v>
      </c>
      <c r="BN5" s="33" t="s">
        <v>90</v>
      </c>
      <c r="BO5" s="33" t="s">
        <v>91</v>
      </c>
      <c r="BP5" s="33" t="s">
        <v>81</v>
      </c>
      <c r="BQ5" s="33" t="s">
        <v>82</v>
      </c>
      <c r="BR5" s="33" t="s">
        <v>83</v>
      </c>
      <c r="BS5" s="33" t="s">
        <v>84</v>
      </c>
      <c r="BT5" s="33" t="s">
        <v>85</v>
      </c>
      <c r="BU5" s="33" t="s">
        <v>86</v>
      </c>
      <c r="BV5" s="33" t="s">
        <v>87</v>
      </c>
      <c r="BW5" s="33" t="s">
        <v>88</v>
      </c>
      <c r="BX5" s="33" t="s">
        <v>89</v>
      </c>
      <c r="BY5" s="33" t="s">
        <v>90</v>
      </c>
      <c r="BZ5" s="33" t="s">
        <v>91</v>
      </c>
      <c r="CA5" s="33" t="s">
        <v>81</v>
      </c>
      <c r="CB5" s="33" t="s">
        <v>82</v>
      </c>
      <c r="CC5" s="33" t="s">
        <v>83</v>
      </c>
      <c r="CD5" s="33" t="s">
        <v>84</v>
      </c>
      <c r="CE5" s="33" t="s">
        <v>85</v>
      </c>
      <c r="CF5" s="33" t="s">
        <v>86</v>
      </c>
      <c r="CG5" s="33" t="s">
        <v>87</v>
      </c>
      <c r="CH5" s="33" t="s">
        <v>88</v>
      </c>
      <c r="CI5" s="33" t="s">
        <v>89</v>
      </c>
      <c r="CJ5" s="33" t="s">
        <v>90</v>
      </c>
      <c r="CK5" s="33" t="s">
        <v>91</v>
      </c>
      <c r="CL5" s="33" t="s">
        <v>81</v>
      </c>
      <c r="CM5" s="33" t="s">
        <v>82</v>
      </c>
      <c r="CN5" s="33" t="s">
        <v>83</v>
      </c>
      <c r="CO5" s="33" t="s">
        <v>84</v>
      </c>
      <c r="CP5" s="33" t="s">
        <v>85</v>
      </c>
      <c r="CQ5" s="33" t="s">
        <v>86</v>
      </c>
      <c r="CR5" s="33" t="s">
        <v>87</v>
      </c>
      <c r="CS5" s="33" t="s">
        <v>88</v>
      </c>
      <c r="CT5" s="33" t="s">
        <v>89</v>
      </c>
      <c r="CU5" s="33" t="s">
        <v>90</v>
      </c>
      <c r="CV5" s="33" t="s">
        <v>91</v>
      </c>
      <c r="CW5" s="33" t="s">
        <v>81</v>
      </c>
      <c r="CX5" s="33" t="s">
        <v>82</v>
      </c>
      <c r="CY5" s="33" t="s">
        <v>83</v>
      </c>
      <c r="CZ5" s="33" t="s">
        <v>84</v>
      </c>
      <c r="DA5" s="33" t="s">
        <v>85</v>
      </c>
      <c r="DB5" s="33" t="s">
        <v>86</v>
      </c>
      <c r="DC5" s="33" t="s">
        <v>87</v>
      </c>
      <c r="DD5" s="33" t="s">
        <v>88</v>
      </c>
      <c r="DE5" s="33" t="s">
        <v>89</v>
      </c>
      <c r="DF5" s="33" t="s">
        <v>90</v>
      </c>
      <c r="DG5" s="33" t="s">
        <v>91</v>
      </c>
      <c r="DH5" s="33" t="s">
        <v>81</v>
      </c>
      <c r="DI5" s="33" t="s">
        <v>82</v>
      </c>
      <c r="DJ5" s="33" t="s">
        <v>83</v>
      </c>
      <c r="DK5" s="33" t="s">
        <v>84</v>
      </c>
      <c r="DL5" s="33" t="s">
        <v>85</v>
      </c>
      <c r="DM5" s="33" t="s">
        <v>86</v>
      </c>
      <c r="DN5" s="33" t="s">
        <v>87</v>
      </c>
      <c r="DO5" s="33" t="s">
        <v>88</v>
      </c>
      <c r="DP5" s="33" t="s">
        <v>89</v>
      </c>
      <c r="DQ5" s="33" t="s">
        <v>90</v>
      </c>
      <c r="DR5" s="33" t="s">
        <v>91</v>
      </c>
      <c r="DS5" s="33" t="s">
        <v>81</v>
      </c>
      <c r="DT5" s="33" t="s">
        <v>82</v>
      </c>
      <c r="DU5" s="33" t="s">
        <v>83</v>
      </c>
      <c r="DV5" s="33" t="s">
        <v>84</v>
      </c>
      <c r="DW5" s="33" t="s">
        <v>85</v>
      </c>
      <c r="DX5" s="33" t="s">
        <v>86</v>
      </c>
      <c r="DY5" s="33" t="s">
        <v>87</v>
      </c>
      <c r="DZ5" s="33" t="s">
        <v>88</v>
      </c>
      <c r="EA5" s="33" t="s">
        <v>89</v>
      </c>
      <c r="EB5" s="33" t="s">
        <v>90</v>
      </c>
      <c r="EC5" s="33" t="s">
        <v>91</v>
      </c>
      <c r="ED5" s="33" t="s">
        <v>81</v>
      </c>
      <c r="EE5" s="33" t="s">
        <v>82</v>
      </c>
      <c r="EF5" s="33" t="s">
        <v>83</v>
      </c>
      <c r="EG5" s="33" t="s">
        <v>84</v>
      </c>
      <c r="EH5" s="33" t="s">
        <v>85</v>
      </c>
      <c r="EI5" s="33" t="s">
        <v>86</v>
      </c>
      <c r="EJ5" s="33" t="s">
        <v>87</v>
      </c>
      <c r="EK5" s="33" t="s">
        <v>88</v>
      </c>
      <c r="EL5" s="33" t="s">
        <v>89</v>
      </c>
      <c r="EM5" s="33" t="s">
        <v>90</v>
      </c>
      <c r="EN5" s="33" t="s">
        <v>91</v>
      </c>
    </row>
    <row r="6" spans="1:144" s="37" customFormat="1" x14ac:dyDescent="0.15">
      <c r="A6" s="29" t="s">
        <v>92</v>
      </c>
      <c r="B6" s="34">
        <f>B7</f>
        <v>2019</v>
      </c>
      <c r="C6" s="34">
        <f t="shared" ref="C6:W6" si="3">C7</f>
        <v>22080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青森県　むつ市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A4</v>
      </c>
      <c r="M6" s="34" t="str">
        <f t="shared" si="3"/>
        <v>自治体職員</v>
      </c>
      <c r="N6" s="35" t="str">
        <f t="shared" si="3"/>
        <v>-</v>
      </c>
      <c r="O6" s="35">
        <f t="shared" si="3"/>
        <v>35.94</v>
      </c>
      <c r="P6" s="35">
        <f t="shared" si="3"/>
        <v>92.82</v>
      </c>
      <c r="Q6" s="35">
        <f t="shared" si="3"/>
        <v>4675</v>
      </c>
      <c r="R6" s="35">
        <f t="shared" si="3"/>
        <v>56790</v>
      </c>
      <c r="S6" s="35">
        <f t="shared" si="3"/>
        <v>864.12</v>
      </c>
      <c r="T6" s="35">
        <f t="shared" si="3"/>
        <v>65.72</v>
      </c>
      <c r="U6" s="35">
        <f t="shared" si="3"/>
        <v>52203</v>
      </c>
      <c r="V6" s="35">
        <f t="shared" si="3"/>
        <v>72.23</v>
      </c>
      <c r="W6" s="35">
        <f t="shared" si="3"/>
        <v>722.73</v>
      </c>
      <c r="X6" s="36">
        <f>IF(X7="",NA(),X7)</f>
        <v>107.87</v>
      </c>
      <c r="Y6" s="36">
        <f t="shared" ref="Y6:AG6" si="4">IF(Y7="",NA(),Y7)</f>
        <v>107.99</v>
      </c>
      <c r="Z6" s="36">
        <f t="shared" si="4"/>
        <v>107.88</v>
      </c>
      <c r="AA6" s="36">
        <f t="shared" si="4"/>
        <v>107.04</v>
      </c>
      <c r="AB6" s="36">
        <f t="shared" si="4"/>
        <v>108.39</v>
      </c>
      <c r="AC6" s="36">
        <f t="shared" si="4"/>
        <v>112.69</v>
      </c>
      <c r="AD6" s="36">
        <f t="shared" si="4"/>
        <v>113.16</v>
      </c>
      <c r="AE6" s="36">
        <f t="shared" si="4"/>
        <v>112.15</v>
      </c>
      <c r="AF6" s="36">
        <f t="shared" si="4"/>
        <v>111.44</v>
      </c>
      <c r="AG6" s="36">
        <f t="shared" si="4"/>
        <v>111.17</v>
      </c>
      <c r="AH6" s="35" t="str">
        <f>IF(AH7="","",IF(AH7="-","【-】","【"&amp;SUBSTITUTE(TEXT(AH7,"#,##0.00"),"-","△")&amp;"】"))</f>
        <v>【112.01】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6">
        <f t="shared" si="5"/>
        <v>0.54</v>
      </c>
      <c r="AO6" s="36">
        <f t="shared" si="5"/>
        <v>0.68</v>
      </c>
      <c r="AP6" s="36">
        <f t="shared" si="5"/>
        <v>1</v>
      </c>
      <c r="AQ6" s="36">
        <f t="shared" si="5"/>
        <v>1.03</v>
      </c>
      <c r="AR6" s="36">
        <f t="shared" si="5"/>
        <v>0.78</v>
      </c>
      <c r="AS6" s="35" t="str">
        <f>IF(AS7="","",IF(AS7="-","【-】","【"&amp;SUBSTITUTE(TEXT(AS7,"#,##0.00"),"-","△")&amp;"】"))</f>
        <v>【1.08】</v>
      </c>
      <c r="AT6" s="36">
        <f>IF(AT7="",NA(),AT7)</f>
        <v>178.8</v>
      </c>
      <c r="AU6" s="36">
        <f t="shared" ref="AU6:BC6" si="6">IF(AU7="",NA(),AU7)</f>
        <v>185.29</v>
      </c>
      <c r="AV6" s="36">
        <f t="shared" si="6"/>
        <v>164.79</v>
      </c>
      <c r="AW6" s="36">
        <f t="shared" si="6"/>
        <v>168.77</v>
      </c>
      <c r="AX6" s="36">
        <f t="shared" si="6"/>
        <v>159.81</v>
      </c>
      <c r="AY6" s="36">
        <f t="shared" si="6"/>
        <v>346.59</v>
      </c>
      <c r="AZ6" s="36">
        <f t="shared" si="6"/>
        <v>357.82</v>
      </c>
      <c r="BA6" s="36">
        <f t="shared" si="6"/>
        <v>355.5</v>
      </c>
      <c r="BB6" s="36">
        <f t="shared" si="6"/>
        <v>349.83</v>
      </c>
      <c r="BC6" s="36">
        <f t="shared" si="6"/>
        <v>360.86</v>
      </c>
      <c r="BD6" s="35" t="str">
        <f>IF(BD7="","",IF(BD7="-","【-】","【"&amp;SUBSTITUTE(TEXT(BD7,"#,##0.00"),"-","△")&amp;"】"))</f>
        <v>【264.97】</v>
      </c>
      <c r="BE6" s="36">
        <f>IF(BE7="",NA(),BE7)</f>
        <v>909.76</v>
      </c>
      <c r="BF6" s="36">
        <f t="shared" ref="BF6:BN6" si="7">IF(BF7="",NA(),BF7)</f>
        <v>952.61</v>
      </c>
      <c r="BG6" s="36">
        <f t="shared" si="7"/>
        <v>954.15</v>
      </c>
      <c r="BH6" s="36">
        <f t="shared" si="7"/>
        <v>952.11</v>
      </c>
      <c r="BI6" s="36">
        <f t="shared" si="7"/>
        <v>939.16</v>
      </c>
      <c r="BJ6" s="36">
        <f t="shared" si="7"/>
        <v>312.02999999999997</v>
      </c>
      <c r="BK6" s="36">
        <f t="shared" si="7"/>
        <v>307.45999999999998</v>
      </c>
      <c r="BL6" s="36">
        <f t="shared" si="7"/>
        <v>312.58</v>
      </c>
      <c r="BM6" s="36">
        <f t="shared" si="7"/>
        <v>314.87</v>
      </c>
      <c r="BN6" s="36">
        <f t="shared" si="7"/>
        <v>309.27999999999997</v>
      </c>
      <c r="BO6" s="35" t="str">
        <f>IF(BO7="","",IF(BO7="-","【-】","【"&amp;SUBSTITUTE(TEXT(BO7,"#,##0.00"),"-","△")&amp;"】"))</f>
        <v>【266.61】</v>
      </c>
      <c r="BP6" s="36">
        <f>IF(BP7="",NA(),BP7)</f>
        <v>103.06</v>
      </c>
      <c r="BQ6" s="36">
        <f t="shared" ref="BQ6:BY6" si="8">IF(BQ7="",NA(),BQ7)</f>
        <v>103.92</v>
      </c>
      <c r="BR6" s="36">
        <f t="shared" si="8"/>
        <v>104</v>
      </c>
      <c r="BS6" s="36">
        <f t="shared" si="8"/>
        <v>103.67</v>
      </c>
      <c r="BT6" s="36">
        <f t="shared" si="8"/>
        <v>105.75</v>
      </c>
      <c r="BU6" s="36">
        <f t="shared" si="8"/>
        <v>105.71</v>
      </c>
      <c r="BV6" s="36">
        <f t="shared" si="8"/>
        <v>106.01</v>
      </c>
      <c r="BW6" s="36">
        <f t="shared" si="8"/>
        <v>104.57</v>
      </c>
      <c r="BX6" s="36">
        <f t="shared" si="8"/>
        <v>103.54</v>
      </c>
      <c r="BY6" s="36">
        <f t="shared" si="8"/>
        <v>103.32</v>
      </c>
      <c r="BZ6" s="35" t="str">
        <f>IF(BZ7="","",IF(BZ7="-","【-】","【"&amp;SUBSTITUTE(TEXT(BZ7,"#,##0.00"),"-","△")&amp;"】"))</f>
        <v>【103.24】</v>
      </c>
      <c r="CA6" s="36">
        <f>IF(CA7="",NA(),CA7)</f>
        <v>236.43</v>
      </c>
      <c r="CB6" s="36">
        <f t="shared" ref="CB6:CJ6" si="9">IF(CB7="",NA(),CB7)</f>
        <v>237.98</v>
      </c>
      <c r="CC6" s="36">
        <f t="shared" si="9"/>
        <v>236.38</v>
      </c>
      <c r="CD6" s="36">
        <f t="shared" si="9"/>
        <v>239.3</v>
      </c>
      <c r="CE6" s="36">
        <f t="shared" si="9"/>
        <v>236.07</v>
      </c>
      <c r="CF6" s="36">
        <f t="shared" si="9"/>
        <v>162.15</v>
      </c>
      <c r="CG6" s="36">
        <f t="shared" si="9"/>
        <v>162.24</v>
      </c>
      <c r="CH6" s="36">
        <f t="shared" si="9"/>
        <v>165.47</v>
      </c>
      <c r="CI6" s="36">
        <f t="shared" si="9"/>
        <v>167.46</v>
      </c>
      <c r="CJ6" s="36">
        <f t="shared" si="9"/>
        <v>168.56</v>
      </c>
      <c r="CK6" s="35" t="str">
        <f>IF(CK7="","",IF(CK7="-","【-】","【"&amp;SUBSTITUTE(TEXT(CK7,"#,##0.00"),"-","△")&amp;"】"))</f>
        <v>【168.38】</v>
      </c>
      <c r="CL6" s="36">
        <f>IF(CL7="",NA(),CL7)</f>
        <v>56.24</v>
      </c>
      <c r="CM6" s="36">
        <f t="shared" ref="CM6:CU6" si="10">IF(CM7="",NA(),CM7)</f>
        <v>76.41</v>
      </c>
      <c r="CN6" s="36">
        <f t="shared" si="10"/>
        <v>76.36</v>
      </c>
      <c r="CO6" s="36">
        <f t="shared" si="10"/>
        <v>75.22</v>
      </c>
      <c r="CP6" s="36">
        <f t="shared" si="10"/>
        <v>75.33</v>
      </c>
      <c r="CQ6" s="36">
        <f t="shared" si="10"/>
        <v>59.34</v>
      </c>
      <c r="CR6" s="36">
        <f t="shared" si="10"/>
        <v>59.11</v>
      </c>
      <c r="CS6" s="36">
        <f t="shared" si="10"/>
        <v>59.74</v>
      </c>
      <c r="CT6" s="36">
        <f t="shared" si="10"/>
        <v>59.46</v>
      </c>
      <c r="CU6" s="36">
        <f t="shared" si="10"/>
        <v>59.51</v>
      </c>
      <c r="CV6" s="35" t="str">
        <f>IF(CV7="","",IF(CV7="-","【-】","【"&amp;SUBSTITUTE(TEXT(CV7,"#,##0.00"),"-","△")&amp;"】"))</f>
        <v>【60.00】</v>
      </c>
      <c r="CW6" s="36">
        <f>IF(CW7="",NA(),CW7)</f>
        <v>79.94</v>
      </c>
      <c r="CX6" s="36">
        <f t="shared" ref="CX6:DF6" si="11">IF(CX7="",NA(),CX7)</f>
        <v>79.459999999999994</v>
      </c>
      <c r="CY6" s="36">
        <f t="shared" si="11"/>
        <v>79.23</v>
      </c>
      <c r="CZ6" s="36">
        <f t="shared" si="11"/>
        <v>78.849999999999994</v>
      </c>
      <c r="DA6" s="36">
        <f t="shared" si="11"/>
        <v>78.16</v>
      </c>
      <c r="DB6" s="36">
        <f t="shared" si="11"/>
        <v>87.74</v>
      </c>
      <c r="DC6" s="36">
        <f t="shared" si="11"/>
        <v>87.91</v>
      </c>
      <c r="DD6" s="36">
        <f t="shared" si="11"/>
        <v>87.28</v>
      </c>
      <c r="DE6" s="36">
        <f t="shared" si="11"/>
        <v>87.41</v>
      </c>
      <c r="DF6" s="36">
        <f t="shared" si="11"/>
        <v>87.08</v>
      </c>
      <c r="DG6" s="35" t="str">
        <f>IF(DG7="","",IF(DG7="-","【-】","【"&amp;SUBSTITUTE(TEXT(DG7,"#,##0.00"),"-","△")&amp;"】"))</f>
        <v>【89.80】</v>
      </c>
      <c r="DH6" s="36">
        <f>IF(DH7="",NA(),DH7)</f>
        <v>48.63</v>
      </c>
      <c r="DI6" s="36">
        <f t="shared" ref="DI6:DQ6" si="12">IF(DI7="",NA(),DI7)</f>
        <v>42.75</v>
      </c>
      <c r="DJ6" s="36">
        <f t="shared" si="12"/>
        <v>43.86</v>
      </c>
      <c r="DK6" s="36">
        <f t="shared" si="12"/>
        <v>45.16</v>
      </c>
      <c r="DL6" s="36">
        <f t="shared" si="12"/>
        <v>46.7</v>
      </c>
      <c r="DM6" s="36">
        <f t="shared" si="12"/>
        <v>46.27</v>
      </c>
      <c r="DN6" s="36">
        <f t="shared" si="12"/>
        <v>46.88</v>
      </c>
      <c r="DO6" s="36">
        <f t="shared" si="12"/>
        <v>46.94</v>
      </c>
      <c r="DP6" s="36">
        <f t="shared" si="12"/>
        <v>47.62</v>
      </c>
      <c r="DQ6" s="36">
        <f t="shared" si="12"/>
        <v>48.55</v>
      </c>
      <c r="DR6" s="35" t="str">
        <f>IF(DR7="","",IF(DR7="-","【-】","【"&amp;SUBSTITUTE(TEXT(DR7,"#,##0.00"),"-","△")&amp;"】"))</f>
        <v>【49.59】</v>
      </c>
      <c r="DS6" s="36">
        <f>IF(DS7="",NA(),DS7)</f>
        <v>9.59</v>
      </c>
      <c r="DT6" s="36">
        <f t="shared" ref="DT6:EB6" si="13">IF(DT7="",NA(),DT7)</f>
        <v>9.15</v>
      </c>
      <c r="DU6" s="36">
        <f t="shared" si="13"/>
        <v>2.98</v>
      </c>
      <c r="DV6" s="36">
        <f t="shared" si="13"/>
        <v>10.43</v>
      </c>
      <c r="DW6" s="36">
        <f t="shared" si="13"/>
        <v>5.65</v>
      </c>
      <c r="DX6" s="36">
        <f t="shared" si="13"/>
        <v>10.93</v>
      </c>
      <c r="DY6" s="36">
        <f t="shared" si="13"/>
        <v>13.39</v>
      </c>
      <c r="DZ6" s="36">
        <f t="shared" si="13"/>
        <v>14.48</v>
      </c>
      <c r="EA6" s="36">
        <f t="shared" si="13"/>
        <v>16.27</v>
      </c>
      <c r="EB6" s="36">
        <f t="shared" si="13"/>
        <v>17.11</v>
      </c>
      <c r="EC6" s="35" t="str">
        <f>IF(EC7="","",IF(EC7="-","【-】","【"&amp;SUBSTITUTE(TEXT(EC7,"#,##0.00"),"-","△")&amp;"】"))</f>
        <v>【19.44】</v>
      </c>
      <c r="ED6" s="36">
        <f>IF(ED7="",NA(),ED7)</f>
        <v>0.7</v>
      </c>
      <c r="EE6" s="36">
        <f t="shared" ref="EE6:EM6" si="14">IF(EE7="",NA(),EE7)</f>
        <v>0.56000000000000005</v>
      </c>
      <c r="EF6" s="36">
        <f t="shared" si="14"/>
        <v>0.95</v>
      </c>
      <c r="EG6" s="36">
        <f t="shared" si="14"/>
        <v>0.9</v>
      </c>
      <c r="EH6" s="36">
        <f t="shared" si="14"/>
        <v>0.14000000000000001</v>
      </c>
      <c r="EI6" s="36">
        <f t="shared" si="14"/>
        <v>0.71</v>
      </c>
      <c r="EJ6" s="36">
        <f t="shared" si="14"/>
        <v>0.71</v>
      </c>
      <c r="EK6" s="36">
        <f t="shared" si="14"/>
        <v>0.75</v>
      </c>
      <c r="EL6" s="36">
        <f t="shared" si="14"/>
        <v>0.63</v>
      </c>
      <c r="EM6" s="36">
        <f t="shared" si="14"/>
        <v>0.63</v>
      </c>
      <c r="EN6" s="35" t="str">
        <f>IF(EN7="","",IF(EN7="-","【-】","【"&amp;SUBSTITUTE(TEXT(EN7,"#,##0.00"),"-","△")&amp;"】"))</f>
        <v>【0.68】</v>
      </c>
    </row>
    <row r="7" spans="1:144" s="37" customFormat="1" x14ac:dyDescent="0.15">
      <c r="A7" s="29"/>
      <c r="B7" s="38">
        <v>2019</v>
      </c>
      <c r="C7" s="38">
        <v>22080</v>
      </c>
      <c r="D7" s="38">
        <v>46</v>
      </c>
      <c r="E7" s="38">
        <v>1</v>
      </c>
      <c r="F7" s="38">
        <v>0</v>
      </c>
      <c r="G7" s="38">
        <v>1</v>
      </c>
      <c r="H7" s="38" t="s">
        <v>93</v>
      </c>
      <c r="I7" s="38" t="s">
        <v>94</v>
      </c>
      <c r="J7" s="38" t="s">
        <v>95</v>
      </c>
      <c r="K7" s="38" t="s">
        <v>96</v>
      </c>
      <c r="L7" s="38" t="s">
        <v>97</v>
      </c>
      <c r="M7" s="38" t="s">
        <v>98</v>
      </c>
      <c r="N7" s="39" t="s">
        <v>99</v>
      </c>
      <c r="O7" s="39">
        <v>35.94</v>
      </c>
      <c r="P7" s="39">
        <v>92.82</v>
      </c>
      <c r="Q7" s="39">
        <v>4675</v>
      </c>
      <c r="R7" s="39">
        <v>56790</v>
      </c>
      <c r="S7" s="39">
        <v>864.12</v>
      </c>
      <c r="T7" s="39">
        <v>65.72</v>
      </c>
      <c r="U7" s="39">
        <v>52203</v>
      </c>
      <c r="V7" s="39">
        <v>72.23</v>
      </c>
      <c r="W7" s="39">
        <v>722.73</v>
      </c>
      <c r="X7" s="39">
        <v>107.87</v>
      </c>
      <c r="Y7" s="39">
        <v>107.99</v>
      </c>
      <c r="Z7" s="39">
        <v>107.88</v>
      </c>
      <c r="AA7" s="39">
        <v>107.04</v>
      </c>
      <c r="AB7" s="39">
        <v>108.39</v>
      </c>
      <c r="AC7" s="39">
        <v>112.69</v>
      </c>
      <c r="AD7" s="39">
        <v>113.16</v>
      </c>
      <c r="AE7" s="39">
        <v>112.15</v>
      </c>
      <c r="AF7" s="39">
        <v>111.44</v>
      </c>
      <c r="AG7" s="39">
        <v>111.17</v>
      </c>
      <c r="AH7" s="39">
        <v>112.01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0.54</v>
      </c>
      <c r="AO7" s="39">
        <v>0.68</v>
      </c>
      <c r="AP7" s="39">
        <v>1</v>
      </c>
      <c r="AQ7" s="39">
        <v>1.03</v>
      </c>
      <c r="AR7" s="39">
        <v>0.78</v>
      </c>
      <c r="AS7" s="39">
        <v>1.08</v>
      </c>
      <c r="AT7" s="39">
        <v>178.8</v>
      </c>
      <c r="AU7" s="39">
        <v>185.29</v>
      </c>
      <c r="AV7" s="39">
        <v>164.79</v>
      </c>
      <c r="AW7" s="39">
        <v>168.77</v>
      </c>
      <c r="AX7" s="39">
        <v>159.81</v>
      </c>
      <c r="AY7" s="39">
        <v>346.59</v>
      </c>
      <c r="AZ7" s="39">
        <v>357.82</v>
      </c>
      <c r="BA7" s="39">
        <v>355.5</v>
      </c>
      <c r="BB7" s="39">
        <v>349.83</v>
      </c>
      <c r="BC7" s="39">
        <v>360.86</v>
      </c>
      <c r="BD7" s="39">
        <v>264.97000000000003</v>
      </c>
      <c r="BE7" s="39">
        <v>909.76</v>
      </c>
      <c r="BF7" s="39">
        <v>952.61</v>
      </c>
      <c r="BG7" s="39">
        <v>954.15</v>
      </c>
      <c r="BH7" s="39">
        <v>952.11</v>
      </c>
      <c r="BI7" s="39">
        <v>939.16</v>
      </c>
      <c r="BJ7" s="39">
        <v>312.02999999999997</v>
      </c>
      <c r="BK7" s="39">
        <v>307.45999999999998</v>
      </c>
      <c r="BL7" s="39">
        <v>312.58</v>
      </c>
      <c r="BM7" s="39">
        <v>314.87</v>
      </c>
      <c r="BN7" s="39">
        <v>309.27999999999997</v>
      </c>
      <c r="BO7" s="39">
        <v>266.61</v>
      </c>
      <c r="BP7" s="39">
        <v>103.06</v>
      </c>
      <c r="BQ7" s="39">
        <v>103.92</v>
      </c>
      <c r="BR7" s="39">
        <v>104</v>
      </c>
      <c r="BS7" s="39">
        <v>103.67</v>
      </c>
      <c r="BT7" s="39">
        <v>105.75</v>
      </c>
      <c r="BU7" s="39">
        <v>105.71</v>
      </c>
      <c r="BV7" s="39">
        <v>106.01</v>
      </c>
      <c r="BW7" s="39">
        <v>104.57</v>
      </c>
      <c r="BX7" s="39">
        <v>103.54</v>
      </c>
      <c r="BY7" s="39">
        <v>103.32</v>
      </c>
      <c r="BZ7" s="39">
        <v>103.24</v>
      </c>
      <c r="CA7" s="39">
        <v>236.43</v>
      </c>
      <c r="CB7" s="39">
        <v>237.98</v>
      </c>
      <c r="CC7" s="39">
        <v>236.38</v>
      </c>
      <c r="CD7" s="39">
        <v>239.3</v>
      </c>
      <c r="CE7" s="39">
        <v>236.07</v>
      </c>
      <c r="CF7" s="39">
        <v>162.15</v>
      </c>
      <c r="CG7" s="39">
        <v>162.24</v>
      </c>
      <c r="CH7" s="39">
        <v>165.47</v>
      </c>
      <c r="CI7" s="39">
        <v>167.46</v>
      </c>
      <c r="CJ7" s="39">
        <v>168.56</v>
      </c>
      <c r="CK7" s="39">
        <v>168.38</v>
      </c>
      <c r="CL7" s="39">
        <v>56.24</v>
      </c>
      <c r="CM7" s="39">
        <v>76.41</v>
      </c>
      <c r="CN7" s="39">
        <v>76.36</v>
      </c>
      <c r="CO7" s="39">
        <v>75.22</v>
      </c>
      <c r="CP7" s="39">
        <v>75.33</v>
      </c>
      <c r="CQ7" s="39">
        <v>59.34</v>
      </c>
      <c r="CR7" s="39">
        <v>59.11</v>
      </c>
      <c r="CS7" s="39">
        <v>59.74</v>
      </c>
      <c r="CT7" s="39">
        <v>59.46</v>
      </c>
      <c r="CU7" s="39">
        <v>59.51</v>
      </c>
      <c r="CV7" s="39">
        <v>60</v>
      </c>
      <c r="CW7" s="39">
        <v>79.94</v>
      </c>
      <c r="CX7" s="39">
        <v>79.459999999999994</v>
      </c>
      <c r="CY7" s="39">
        <v>79.23</v>
      </c>
      <c r="CZ7" s="39">
        <v>78.849999999999994</v>
      </c>
      <c r="DA7" s="39">
        <v>78.16</v>
      </c>
      <c r="DB7" s="39">
        <v>87.74</v>
      </c>
      <c r="DC7" s="39">
        <v>87.91</v>
      </c>
      <c r="DD7" s="39">
        <v>87.28</v>
      </c>
      <c r="DE7" s="39">
        <v>87.41</v>
      </c>
      <c r="DF7" s="39">
        <v>87.08</v>
      </c>
      <c r="DG7" s="39">
        <v>89.8</v>
      </c>
      <c r="DH7" s="39">
        <v>48.63</v>
      </c>
      <c r="DI7" s="39">
        <v>42.75</v>
      </c>
      <c r="DJ7" s="39">
        <v>43.86</v>
      </c>
      <c r="DK7" s="39">
        <v>45.16</v>
      </c>
      <c r="DL7" s="39">
        <v>46.7</v>
      </c>
      <c r="DM7" s="39">
        <v>46.27</v>
      </c>
      <c r="DN7" s="39">
        <v>46.88</v>
      </c>
      <c r="DO7" s="39">
        <v>46.94</v>
      </c>
      <c r="DP7" s="39">
        <v>47.62</v>
      </c>
      <c r="DQ7" s="39">
        <v>48.55</v>
      </c>
      <c r="DR7" s="39">
        <v>49.59</v>
      </c>
      <c r="DS7" s="39">
        <v>9.59</v>
      </c>
      <c r="DT7" s="39">
        <v>9.15</v>
      </c>
      <c r="DU7" s="39">
        <v>2.98</v>
      </c>
      <c r="DV7" s="39">
        <v>10.43</v>
      </c>
      <c r="DW7" s="39">
        <v>5.65</v>
      </c>
      <c r="DX7" s="39">
        <v>10.93</v>
      </c>
      <c r="DY7" s="39">
        <v>13.39</v>
      </c>
      <c r="DZ7" s="39">
        <v>14.48</v>
      </c>
      <c r="EA7" s="39">
        <v>16.27</v>
      </c>
      <c r="EB7" s="39">
        <v>17.11</v>
      </c>
      <c r="EC7" s="39">
        <v>19.440000000000001</v>
      </c>
      <c r="ED7" s="39">
        <v>0.7</v>
      </c>
      <c r="EE7" s="39">
        <v>0.56000000000000005</v>
      </c>
      <c r="EF7" s="39">
        <v>0.95</v>
      </c>
      <c r="EG7" s="39">
        <v>0.9</v>
      </c>
      <c r="EH7" s="39">
        <v>0.14000000000000001</v>
      </c>
      <c r="EI7" s="39">
        <v>0.71</v>
      </c>
      <c r="EJ7" s="39">
        <v>0.71</v>
      </c>
      <c r="EK7" s="39">
        <v>0.75</v>
      </c>
      <c r="EL7" s="39">
        <v>0.63</v>
      </c>
      <c r="EM7" s="39">
        <v>0.63</v>
      </c>
      <c r="EN7" s="39">
        <v>0.68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100</v>
      </c>
      <c r="C9" s="42" t="s">
        <v>101</v>
      </c>
      <c r="D9" s="42" t="s">
        <v>102</v>
      </c>
      <c r="E9" s="42" t="s">
        <v>103</v>
      </c>
      <c r="F9" s="42" t="s">
        <v>104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E10" si="15">DATEVALUE($B7+12-B11&amp;"/1/"&amp;B12)</f>
        <v>46388</v>
      </c>
      <c r="C10" s="43">
        <f t="shared" si="15"/>
        <v>46753</v>
      </c>
      <c r="D10" s="43">
        <f t="shared" si="15"/>
        <v>47119</v>
      </c>
      <c r="E10" s="43">
        <f t="shared" si="15"/>
        <v>47484</v>
      </c>
      <c r="F10" s="44">
        <f>DATEVALUE($B7+12-F11&amp;"/1/"&amp;F12)</f>
        <v>47849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107</v>
      </c>
      <c r="D13" t="s">
        <v>107</v>
      </c>
      <c r="E13" t="s">
        <v>107</v>
      </c>
      <c r="F13" t="s">
        <v>108</v>
      </c>
      <c r="G13" t="s">
        <v>109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Administrator</cp:lastModifiedBy>
  <dcterms:created xsi:type="dcterms:W3CDTF">2020-12-04T02:02:33Z</dcterms:created>
  <dcterms:modified xsi:type="dcterms:W3CDTF">2022-03-25T04:39:42Z</dcterms:modified>
  <cp:category/>
</cp:coreProperties>
</file>